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AAB5F27B-AE57-4888-A829-881F479A0FA1}" xr6:coauthVersionLast="47" xr6:coauthVersionMax="47" xr10:uidLastSave="{00000000-0000-0000-0000-000000000000}"/>
  <bookViews>
    <workbookView xWindow="-120" yWindow="-120" windowWidth="29040" windowHeight="15720" xr2:uid="{A99F2090-7EDF-47FD-A3D2-E1F398B8540E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E25" i="1"/>
  <c r="F24" i="1"/>
  <c r="F33" i="1" s="1"/>
  <c r="E24" i="1"/>
  <c r="E33" i="1" s="1"/>
  <c r="F16" i="1"/>
  <c r="F21" i="1" s="1"/>
  <c r="E16" i="1"/>
  <c r="E21" i="1" s="1"/>
  <c r="F13" i="1"/>
  <c r="E13" i="1"/>
  <c r="F12" i="1"/>
  <c r="E12" i="1"/>
  <c r="B5" i="1"/>
  <c r="B2" i="1"/>
  <c r="F35" i="1" l="1"/>
  <c r="E35" i="1"/>
</calcChain>
</file>

<file path=xl/sharedStrings.xml><?xml version="1.0" encoding="utf-8"?>
<sst xmlns="http://schemas.openxmlformats.org/spreadsheetml/2006/main" count="46" uniqueCount="26">
  <si>
    <t>Gobierno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</si>
  <si>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</si>
  <si>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</si>
  <si>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</si>
  <si>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</si>
  <si>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</si>
  <si>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</si>
  <si>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</si>
  <si>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</si>
  <si>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</si>
  <si>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</si>
  <si>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Instituciones de Crédito</t>
  </si>
  <si>
    <t>Pesos</t>
  </si>
  <si>
    <t>México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</si>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</sst>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0" fontId="3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 xr:uid="{483BC8D0-F519-46A2-8D07-BCD5D30322AF}"/>
    <cellStyle name="Normal" xfId="0" builtinId="0"/>
    <cellStyle name="Normal 4" xfId="2" xr:uid="{89B33210-4E94-432F-9CB4-3997A4447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EF4A6-44BE-4C94-9F93-68511FA2D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A62BA8-9A2F-4554-AD4C-A3F111E2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UENTA%20PUBLICA%202025\Cuenta%20Publica_Consolidado\Anal&#237;tico%20de%20deuda%20y%20otras%20obligaciones%20de%20pago.xlsx" TargetMode="External"/><Relationship Id="rId1" Type="http://schemas.openxmlformats.org/officeDocument/2006/relationships/externalLinkPath" Target="Anal&#237;tico%20de%20deuda%20y%20otras%20obligaciones%20de%20pa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>
        <row r="25">
          <cell r="F25">
            <v>15850090.699999999</v>
          </cell>
          <cell r="G25">
            <v>14467787</v>
          </cell>
        </row>
        <row r="52">
          <cell r="F52">
            <v>14675398397.110001</v>
          </cell>
          <cell r="G52">
            <v>14901301225</v>
          </cell>
        </row>
        <row r="57">
          <cell r="F57">
            <v>19614888056.719994</v>
          </cell>
          <cell r="G57">
            <v>19489446304.049999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DD13-06D9-4AEA-96BD-8451B228FC74}">
  <sheetPr>
    <tabColor theme="5"/>
    <pageSetUpPr fitToPage="1"/>
  </sheetPr>
  <dimension ref="B1:J244"/>
  <sheetViews>
    <sheetView showGridLines="0" tabSelected="1" view="pageBreakPreview" zoomScale="145" zoomScaleNormal="145" zoomScaleSheetLayoutView="145" zoomScalePageLayoutView="145" workbookViewId="0">
      <selection activeCell="B19" sqref="B19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Cuenta Pública 2025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6.7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/>
      <c r="D12" s="20"/>
      <c r="E12" s="21">
        <f>E13+E14+E15</f>
        <v>14467787</v>
      </c>
      <c r="F12" s="21">
        <f>F13+F14+F15</f>
        <v>15850090.699999999</v>
      </c>
      <c r="G12" s="7"/>
      <c r="H12" s="8"/>
      <c r="I12" s="8"/>
      <c r="J12" s="8"/>
    </row>
    <row r="13" spans="2:10" ht="18" customHeight="1">
      <c r="B13" s="22" t="s">
        <v>11</v>
      </c>
      <c r="C13" s="19" t="s">
        <v>12</v>
      </c>
      <c r="D13" s="23" t="s">
        <v>13</v>
      </c>
      <c r="E13" s="24">
        <f>'[1]ESF DETALLADO 8'!G25</f>
        <v>14467787</v>
      </c>
      <c r="F13" s="24">
        <f>'[1]ESF DETALLADO 8'!F25</f>
        <v>15850090.699999999</v>
      </c>
      <c r="G13" s="7"/>
      <c r="H13" s="8"/>
      <c r="I13" s="8"/>
      <c r="J13" s="8"/>
    </row>
    <row r="14" spans="2:10" ht="18" customHeight="1">
      <c r="B14" s="22" t="s">
        <v>14</v>
      </c>
      <c r="C14" s="25"/>
      <c r="D14" s="26"/>
      <c r="E14" s="24">
        <v>0</v>
      </c>
      <c r="F14" s="24">
        <v>0</v>
      </c>
      <c r="G14" s="7"/>
      <c r="H14" s="8"/>
      <c r="I14" s="8"/>
      <c r="J14" s="8"/>
    </row>
    <row r="15" spans="2:10" ht="18" customHeight="1">
      <c r="B15" s="22" t="s">
        <v>15</v>
      </c>
      <c r="C15" s="25"/>
      <c r="D15" s="26"/>
      <c r="E15" s="24">
        <v>0</v>
      </c>
      <c r="F15" s="24">
        <v>0</v>
      </c>
      <c r="G15" s="7"/>
      <c r="H15" s="8"/>
      <c r="I15" s="8"/>
      <c r="J15" s="8"/>
    </row>
    <row r="16" spans="2:10" ht="18" customHeight="1">
      <c r="B16" s="13" t="s">
        <v>16</v>
      </c>
      <c r="C16" s="25"/>
      <c r="D16" s="26"/>
      <c r="E16" s="27">
        <f>E17+E18+E19+E20</f>
        <v>0</v>
      </c>
      <c r="F16" s="27">
        <f>F17+F18+F19+F20</f>
        <v>0</v>
      </c>
      <c r="G16" s="7"/>
      <c r="H16" s="8"/>
      <c r="I16" s="8"/>
      <c r="J16" s="8"/>
    </row>
    <row r="17" spans="2:10" ht="18" customHeight="1">
      <c r="B17" s="22" t="s">
        <v>17</v>
      </c>
      <c r="C17" s="25"/>
      <c r="D17" s="26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5"/>
      <c r="D18" s="26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5"/>
      <c r="D19" s="26"/>
      <c r="E19" s="26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5"/>
      <c r="D20" s="26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9" t="s">
        <v>12</v>
      </c>
      <c r="D21" s="23" t="s">
        <v>13</v>
      </c>
      <c r="E21" s="15">
        <f>E12+E16</f>
        <v>14467787</v>
      </c>
      <c r="F21" s="15">
        <f>F12+F16</f>
        <v>15850090.699999999</v>
      </c>
      <c r="G21" s="7"/>
      <c r="H21" s="8"/>
      <c r="I21" s="8"/>
      <c r="J21" s="8"/>
    </row>
    <row r="22" spans="2:10" ht="21" customHeight="1">
      <c r="B22" s="13"/>
      <c r="C22" s="14"/>
      <c r="D22" s="28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0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/>
      <c r="D24" s="20"/>
      <c r="E24" s="21">
        <f>E25+E26+E27</f>
        <v>14901301225</v>
      </c>
      <c r="F24" s="21">
        <f>F25+F26+F27</f>
        <v>14675398397.110001</v>
      </c>
      <c r="G24" s="30"/>
      <c r="H24" s="31"/>
      <c r="I24" s="8"/>
      <c r="J24" s="8"/>
    </row>
    <row r="25" spans="2:10" ht="18" customHeight="1">
      <c r="B25" s="22" t="s">
        <v>11</v>
      </c>
      <c r="C25" s="19" t="s">
        <v>12</v>
      </c>
      <c r="D25" s="23" t="s">
        <v>13</v>
      </c>
      <c r="E25" s="18">
        <f>'[1]ESF DETALLADO 8'!G52</f>
        <v>14901301225</v>
      </c>
      <c r="F25" s="18">
        <f>'[1]ESF DETALLADO 8'!F52</f>
        <v>14675398397.110001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8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5"/>
      <c r="D27" s="26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5"/>
      <c r="D28" s="26"/>
      <c r="E28" s="15">
        <f>E29+E30+E31+E32</f>
        <v>0</v>
      </c>
      <c r="F28" s="15">
        <f>F29+F30+F31+F32</f>
        <v>0</v>
      </c>
      <c r="G28" s="7"/>
      <c r="H28" s="7"/>
      <c r="I28" s="8"/>
      <c r="J28" s="8"/>
    </row>
    <row r="29" spans="2:10" ht="18" customHeight="1">
      <c r="B29" s="22" t="s">
        <v>21</v>
      </c>
      <c r="C29" s="25"/>
      <c r="D29" s="26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5"/>
      <c r="D30" s="26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5"/>
      <c r="D31" s="26"/>
      <c r="E31" s="26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5"/>
      <c r="D32" s="26"/>
      <c r="E32" s="26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 t="s">
        <v>12</v>
      </c>
      <c r="D33" s="23" t="s">
        <v>13</v>
      </c>
      <c r="E33" s="15">
        <f>E24+E28</f>
        <v>14901301225</v>
      </c>
      <c r="F33" s="15">
        <f>F24+F28</f>
        <v>14675398397.110001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7"/>
      <c r="F34" s="27"/>
      <c r="G34" s="32"/>
      <c r="H34" s="32"/>
      <c r="I34" s="8"/>
      <c r="J34" s="8"/>
    </row>
    <row r="35" spans="2:10" ht="18" customHeight="1">
      <c r="B35" s="9" t="s">
        <v>23</v>
      </c>
      <c r="C35" s="19" t="s">
        <v>12</v>
      </c>
      <c r="D35" s="23" t="s">
        <v>13</v>
      </c>
      <c r="E35" s="27">
        <f>E38-(E33+E21)</f>
        <v>4573677292.0499992</v>
      </c>
      <c r="F35" s="27">
        <f>F38-(F33+F21)</f>
        <v>4923639568.9099922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3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12</v>
      </c>
      <c r="D38" s="37" t="s">
        <v>13</v>
      </c>
      <c r="E38" s="38">
        <f>'[1]ESF DETALLADO 8'!G57</f>
        <v>19489446304.049999</v>
      </c>
      <c r="F38" s="38">
        <f>'[1]ESF DETALLADO 8'!F57</f>
        <v>19614888056.719994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2026-05-08T18:29:16Z</dcterms:created>
  <dcterms:modified xsi:type="dcterms:W3CDTF">2026-05-08T18:30:39Z</dcterms:modified>
</cp:coreProperties>
</file>